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bakerintl.sharepoint.com/sites/IDBEADProjectSupport/Shared Documents/Project Management/Post-Final Proposal/Sub-Grantee Agreement/Templates and Attachments for Agreement and RFI/Final Templates for IOB Website/"/>
    </mc:Choice>
  </mc:AlternateContent>
  <xr:revisionPtr revIDLastSave="454" documentId="14_{D0C95D08-A47F-43EC-97D0-99DFF61860C0}" xr6:coauthVersionLast="47" xr6:coauthVersionMax="47" xr10:uidLastSave="{861E6801-ACE6-4E37-AA8C-6938F9FF0C19}"/>
  <bookViews>
    <workbookView minimized="1" xWindow="4056" yWindow="2520" windowWidth="17304" windowHeight="8892" xr2:uid="{83B44398-E83E-4EA5-B36A-916F5DAE1926}"/>
  </bookViews>
  <sheets>
    <sheet name="ID SGA Attachment 3" sheetId="1" r:id="rId1"/>
    <sheet name="FOR INTERNAL USE ONLY"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41" i="1"/>
  <c r="G41" i="1"/>
  <c r="H41" i="1"/>
  <c r="E25" i="1"/>
  <c r="F25" i="1"/>
  <c r="G25" i="1"/>
  <c r="H25" i="1"/>
  <c r="D25" i="1"/>
  <c r="E39" i="1"/>
  <c r="F39" i="1"/>
  <c r="G39" i="1"/>
  <c r="H39" i="1"/>
  <c r="D39" i="1"/>
  <c r="I34" i="1"/>
  <c r="I35" i="1"/>
  <c r="I36" i="1"/>
  <c r="I37" i="1"/>
  <c r="I38" i="1"/>
  <c r="I33" i="1"/>
  <c r="I31" i="1"/>
  <c r="I29" i="1"/>
  <c r="I27" i="1"/>
  <c r="I24" i="1"/>
  <c r="I23" i="1"/>
  <c r="I21" i="1"/>
  <c r="I19" i="1"/>
  <c r="I15" i="1"/>
  <c r="I16" i="1"/>
  <c r="I14" i="1"/>
  <c r="I41" i="1" s="1"/>
  <c r="E17" i="1"/>
  <c r="F17" i="1"/>
  <c r="G17" i="1"/>
  <c r="H17" i="1"/>
  <c r="D17" i="1"/>
  <c r="D41" i="1" s="1"/>
  <c r="C7" i="1" l="1"/>
  <c r="C6" i="1"/>
  <c r="C5" i="1"/>
  <c r="C8" i="1" l="1"/>
  <c r="D5" i="1" s="1"/>
  <c r="D7" i="1" l="1"/>
  <c r="D8" i="1" s="1"/>
  <c r="D6" i="1"/>
</calcChain>
</file>

<file path=xl/sharedStrings.xml><?xml version="1.0" encoding="utf-8"?>
<sst xmlns="http://schemas.openxmlformats.org/spreadsheetml/2006/main" count="169" uniqueCount="158">
  <si>
    <t>Select Project Number Here</t>
  </si>
  <si>
    <t>Dollars</t>
  </si>
  <si>
    <t>Percent of Total Project Costs</t>
  </si>
  <si>
    <t>Federal BEAD Funding</t>
  </si>
  <si>
    <t>Subgrantee Match</t>
  </si>
  <si>
    <t>Other Match (if applicable)</t>
  </si>
  <si>
    <t>Total Project Cost</t>
  </si>
  <si>
    <t>Projected Total Cost</t>
  </si>
  <si>
    <t xml:space="preserve">Budget Cost Category </t>
  </si>
  <si>
    <t>Description</t>
  </si>
  <si>
    <t>Pre-Award Costs</t>
  </si>
  <si>
    <t>Year 1</t>
  </si>
  <si>
    <t>Year 2</t>
  </si>
  <si>
    <t>Year 3</t>
  </si>
  <si>
    <t>Year 4</t>
  </si>
  <si>
    <t>Total</t>
  </si>
  <si>
    <t>Professional Services</t>
  </si>
  <si>
    <t>Professional Services hired for program management, staff, planning and compliance</t>
  </si>
  <si>
    <t>External staff personnel costs, including salaries and fringe benefits for staff and consultants providing services directly connected to the implementation of the BEAD Program (such as project managers, program directors, and subject matter experts).</t>
  </si>
  <si>
    <t>Professional services hired for legal services</t>
  </si>
  <si>
    <t>External staff that provides professional services for legal expenses tied to construction.</t>
  </si>
  <si>
    <t>Professional services hired for engineering design or environmental and historic preservation reviews</t>
  </si>
  <si>
    <t>External staff hired for engineering design, permitting, and work related to environmental, historical and cultural reviews.</t>
  </si>
  <si>
    <t>Subtotals</t>
  </si>
  <si>
    <t>Construction Services</t>
  </si>
  <si>
    <t xml:space="preserve">Construction Services </t>
  </si>
  <si>
    <t>Outside Plant, Towers, and Poles</t>
  </si>
  <si>
    <t xml:space="preserve">Outside Plant, Towers, and Poles </t>
  </si>
  <si>
    <t>Network and Access Equipment</t>
  </si>
  <si>
    <t>Network equipment and physical hardware</t>
  </si>
  <si>
    <t>Electronics and hardware required to light and operate the network. Includes routers, switches, optical line terminals, wireless radios, antennas, access equipment, transport equipment, and related components.</t>
  </si>
  <si>
    <t>Network software and upgrades</t>
  </si>
  <si>
    <t>Network software upgrades, including, but not limited to, cybersecurity solutions.</t>
  </si>
  <si>
    <t>Operating Equipment</t>
  </si>
  <si>
    <t>Equipment used to support project activities, such as work trucks, trailers, bucket trucks, tools, office equipment, furniture, fixtures, storage systems, and general-use machinery.</t>
  </si>
  <si>
    <t>[LEO ONLY] Customer Premise Equipment (CPE)</t>
  </si>
  <si>
    <t>Devices installed at the customer location to deliver broadband service. Includes ONTs, customer modems, Wi-Fi routers, in-home network equipment, and related setup materials.</t>
  </si>
  <si>
    <t>Contingency Funds</t>
  </si>
  <si>
    <t>Contingency dollars reserved for cost overruns or unforeseen project-related expenses. Should be a percentage applied to construction and equipment budgets.</t>
  </si>
  <si>
    <t>Other Allowable Costs</t>
  </si>
  <si>
    <t>Software (Cybersecurity, Monitoring)</t>
  </si>
  <si>
    <t>Licenses, subscriptions, or upgrades for cybersecurity, network management, or software required to support the network.</t>
  </si>
  <si>
    <t>Personnel / Labor / Fringe</t>
  </si>
  <si>
    <t>Internal staff time and benefits directly supporting BEAD project implementation (engineers, PMs, SMEs, analysts).</t>
  </si>
  <si>
    <t xml:space="preserve">Training </t>
  </si>
  <si>
    <t>Training for professionals (e.g., cybersecurity) who will support the BEAD-funded network.</t>
  </si>
  <si>
    <t>Workforce Development</t>
  </si>
  <si>
    <t>Registered apprenticeships, pre-apprenticeships, technical training, or workforce programs supporting broadband deployment.</t>
  </si>
  <si>
    <t>Long-Term Leases / IRU Costs</t>
  </si>
  <si>
    <t>IRUs, long-term fiber leases, rights-of-use contracts greater than one year.</t>
  </si>
  <si>
    <t>Multifamily Wi-Fi Infrastructure</t>
  </si>
  <si>
    <t>Interior building wiring or Wi-Fi deployment inside eligible multi-family buildings.</t>
  </si>
  <si>
    <t>Overall Totals</t>
  </si>
  <si>
    <t>Total Sum</t>
  </si>
  <si>
    <t>project_id</t>
  </si>
  <si>
    <t>bead_support</t>
  </si>
  <si>
    <t>subgrantee_match</t>
  </si>
  <si>
    <t>other_match</t>
  </si>
  <si>
    <t>CM61-BEAD-ID-007067</t>
  </si>
  <si>
    <t>CM61-BEAD-ID-007072</t>
  </si>
  <si>
    <t>CM61-BEAD-ID-007074</t>
  </si>
  <si>
    <t>CM61-BEAD-ID-007075</t>
  </si>
  <si>
    <t>CM61-BEAD-ID-007078</t>
  </si>
  <si>
    <t>CM61-BEAD-ID-007079</t>
  </si>
  <si>
    <t>CM61-BEAD-ID-007081</t>
  </si>
  <si>
    <t>CM61-BEAD-ID-007082</t>
  </si>
  <si>
    <t>CM61-BEAD-ID-007083</t>
  </si>
  <si>
    <t>CM61-BEAD-ID-007084</t>
  </si>
  <si>
    <t>CM61-BEAD-ID-007085</t>
  </si>
  <si>
    <t>CM61-BEAD-ID-007086</t>
  </si>
  <si>
    <t>CM61-BEAD-ID-007088</t>
  </si>
  <si>
    <t>CM61-BEAD-ID-007089</t>
  </si>
  <si>
    <t>CM61-BEAD-ID-007091</t>
  </si>
  <si>
    <t>CM61-BEAD-ID-007094</t>
  </si>
  <si>
    <t>CM61-BEAD-ID-007095</t>
  </si>
  <si>
    <t>CM61-BEAD-ID-007096</t>
  </si>
  <si>
    <t>CM61-BEAD-ID-007098</t>
  </si>
  <si>
    <t>CM61-BEAD-ID-007099</t>
  </si>
  <si>
    <t>CM61-BEAD-ID-007101</t>
  </si>
  <si>
    <t>CM61-BEAD-ID-007108</t>
  </si>
  <si>
    <t>CM61-BEAD-ID-007111</t>
  </si>
  <si>
    <t>CM61-BEAD-ID-007113</t>
  </si>
  <si>
    <t>CM61-BEAD-ID-007114</t>
  </si>
  <si>
    <t>CM61-BEAD-ID-007116</t>
  </si>
  <si>
    <t>CM61-BEAD-ID-007119</t>
  </si>
  <si>
    <t>CM61-BEAD-ID-007120</t>
  </si>
  <si>
    <t>CM61-BEAD-ID-007121</t>
  </si>
  <si>
    <t>CM61-BEAD-ID-007122</t>
  </si>
  <si>
    <t>CM61-BEAD-ID-007123</t>
  </si>
  <si>
    <t>CM61-BEAD-ID-007124</t>
  </si>
  <si>
    <t>CM61-BEAD-ID-007125</t>
  </si>
  <si>
    <t>CM61-BEAD-ID-007128</t>
  </si>
  <si>
    <t>CM61-BEAD-ID-007129</t>
  </si>
  <si>
    <t>CM61-BEAD-ID-007131</t>
  </si>
  <si>
    <t>CM61-BEAD-ID-007132</t>
  </si>
  <si>
    <t>CM61-BEAD-ID-007133</t>
  </si>
  <si>
    <t>CM61-BEAD-ID-007134</t>
  </si>
  <si>
    <t>CM61-BEAD-ID-007135</t>
  </si>
  <si>
    <t>CM61-BEAD-ID-007139</t>
  </si>
  <si>
    <t>CM61-BEAD-ID-007141</t>
  </si>
  <si>
    <t>CM61-BEAD-ID-007142</t>
  </si>
  <si>
    <t>CM61-BEAD-ID-007143</t>
  </si>
  <si>
    <t>CM61-BEAD-ID-007144</t>
  </si>
  <si>
    <t>CM61-BEAD-ID-007145</t>
  </si>
  <si>
    <t>CM61-BEAD-ID-007146</t>
  </si>
  <si>
    <t>CM61-BEAD-ID-007147</t>
  </si>
  <si>
    <t>CM61-BEAD-ID-007148</t>
  </si>
  <si>
    <t>CM61-BEAD-ID-007151</t>
  </si>
  <si>
    <t>CM61-BEAD-ID-007156</t>
  </si>
  <si>
    <t>CM61-BEAD-ID-007158</t>
  </si>
  <si>
    <t>CM61-BEAD-ID-007160</t>
  </si>
  <si>
    <t>CM61-BEAD-ID-007167</t>
  </si>
  <si>
    <t>CM61-BEAD-ID-007168</t>
  </si>
  <si>
    <t>CM61-BEAD-ID-007169</t>
  </si>
  <si>
    <t>CM61-BEAD-ID-007170</t>
  </si>
  <si>
    <t>CM61-BEAD-ID-007171</t>
  </si>
  <si>
    <t>CM61-BEAD-ID-007173</t>
  </si>
  <si>
    <t>CM61-BEAD-ID-007183</t>
  </si>
  <si>
    <t>CM61-BEAD-ID-007184</t>
  </si>
  <si>
    <t>CM61-BEAD-ID-007185</t>
  </si>
  <si>
    <t>CM61-BEAD-ID-007232</t>
  </si>
  <si>
    <t>CM61-BEAD-ID-007241</t>
  </si>
  <si>
    <t>CM61-BEAD-ID-007246</t>
  </si>
  <si>
    <t>CM61-BEAD-ID-007264</t>
  </si>
  <si>
    <t>CM61-BEAD-ID-007265</t>
  </si>
  <si>
    <t>CM61-BEAD-ID-007272</t>
  </si>
  <si>
    <t>CM61-BEAD-ID-007273</t>
  </si>
  <si>
    <t>CM61-BEAD-ID-007274</t>
  </si>
  <si>
    <t>CM61-BEAD-ID-007275</t>
  </si>
  <si>
    <t>CM61-BEAD-ID-007276</t>
  </si>
  <si>
    <t>CM61-BEAD-ID-007277</t>
  </si>
  <si>
    <t>CM61-BEAD-ID-007294</t>
  </si>
  <si>
    <t>CM61-BEAD-ID-007296</t>
  </si>
  <si>
    <t>CM61-BEAD-ID-007298</t>
  </si>
  <si>
    <t>CM61-BEAD-ID-007301</t>
  </si>
  <si>
    <t>CM61-BEAD-ID-007302</t>
  </si>
  <si>
    <t>CM61-BEAD-ID-007305</t>
  </si>
  <si>
    <t>CM61-BEAD-ID-007307</t>
  </si>
  <si>
    <t>CM61-BEAD-ID-007308</t>
  </si>
  <si>
    <t>CM61-BEAD-ID-007310</t>
  </si>
  <si>
    <t>CM61-BEAD-ID-007317</t>
  </si>
  <si>
    <t>CM61-BEAD-ID-007318</t>
  </si>
  <si>
    <t>CM61-BEAD-ID-007319</t>
  </si>
  <si>
    <t>CM61-BEAD-ID-007320</t>
  </si>
  <si>
    <t>CM61-BEAD-ID-007322</t>
  </si>
  <si>
    <t>CM61-BEAD-ID-007325</t>
  </si>
  <si>
    <t>CM61-BEAD-ID-007335</t>
  </si>
  <si>
    <t>CM61-BEAD-ID-007337</t>
  </si>
  <si>
    <t>CM61-BEAD-ID-007339</t>
  </si>
  <si>
    <t>CM61-BEAD-ID-007340</t>
  </si>
  <si>
    <t>CM61-BEAD-ID-007341</t>
  </si>
  <si>
    <t>CM61-BEAD-ID-007342</t>
  </si>
  <si>
    <r>
      <t xml:space="preserve">Populate the following fields with itemized project budget information for each of the projects awarded to and operated by the Subgrantee. 
</t>
    </r>
    <r>
      <rPr>
        <u/>
        <sz val="11"/>
        <color theme="1"/>
        <rFont val="Aptos Narrow"/>
        <family val="2"/>
        <scheme val="minor"/>
      </rPr>
      <t>Note</t>
    </r>
    <r>
      <rPr>
        <sz val="11"/>
        <color theme="1"/>
        <rFont val="Aptos Narrow"/>
        <family val="2"/>
        <scheme val="minor"/>
      </rPr>
      <t>: one Budget must be completed per project. This should be populated based on the most current, accurate information available, and therefore may vary from information you originally provided in the project application.</t>
    </r>
  </si>
  <si>
    <r>
      <rPr>
        <b/>
        <u/>
        <sz val="11"/>
        <color rgb="FFC00000"/>
        <rFont val="Aptos Narrow"/>
        <family val="2"/>
        <scheme val="minor"/>
      </rPr>
      <t>Cell B4</t>
    </r>
    <r>
      <rPr>
        <b/>
        <sz val="11"/>
        <color rgb="FFC00000"/>
        <rFont val="Aptos Narrow"/>
        <family val="2"/>
        <scheme val="minor"/>
      </rPr>
      <t>: PROJECT NUMBER (for cell B4, select ONE Project Number from dropdown list; the amounts in C5, C6 and C7 will then auto-populate with the NTIA-approved amounts)</t>
    </r>
  </si>
  <si>
    <r>
      <rPr>
        <b/>
        <u/>
        <sz val="11"/>
        <color rgb="FF000000"/>
        <rFont val="Aptos Narrow"/>
        <family val="2"/>
        <scheme val="minor"/>
      </rPr>
      <t>INSTRUCTIONS</t>
    </r>
    <r>
      <rPr>
        <sz val="11"/>
        <color rgb="FF000000"/>
        <rFont val="Aptos Narrow"/>
        <family val="2"/>
        <scheme val="minor"/>
      </rPr>
      <t xml:space="preserve">
1. In cell B4 (blue box), select your Project Number from the dropdown list. Once selected, cells C5, C6, and C7 will auto-populate with the NTIA-approved project award information. Review the below auto-populated fields for allocated BEAD Funding, Subgrantee Match, Other Match, and Total Project Cost dollars for understanding and acknowledgement.
2. Please fill out the expected allocation ($ amount) of the Total Project Cost toward each cost category in the GREEN cells (rows 14 - 38). Grey fields will be populated with subtotals and totals as you fill out the sections. 
3. The sum of all cost categories (cell I41) should equal the amou</t>
    </r>
    <r>
      <rPr>
        <sz val="11"/>
        <color theme="1"/>
        <rFont val="Aptos Narrow"/>
        <family val="2"/>
        <scheme val="minor"/>
      </rPr>
      <t>nt inclusive of Federal BEAD Funding and Subgrantee Match dollars (i.e., the Total Project Cost)</t>
    </r>
    <r>
      <rPr>
        <sz val="11"/>
        <color rgb="FF000000"/>
        <rFont val="Aptos Narrow"/>
        <family val="2"/>
        <scheme val="minor"/>
      </rPr>
      <t xml:space="preserve">. You may indicate $0 for fields that are not applicable to the project.
</t>
    </r>
    <r>
      <rPr>
        <b/>
        <sz val="11"/>
        <color rgb="FF000000"/>
        <rFont val="Aptos Narrow"/>
        <family val="2"/>
        <scheme val="minor"/>
      </rPr>
      <t>The information provided here will be included in the Subgrantee Agreement (Attachment 3).</t>
    </r>
  </si>
  <si>
    <t>Budget Template - Green cells are to be filled out</t>
  </si>
  <si>
    <t>Materials related to installing outside plant infrastructure: fiber, conduit, poles, towers, anchors, splice enclosures, cabinets, huts, shelters, and backup power.</t>
  </si>
  <si>
    <t>Physical construction activities/labor required to deploy broadband infrastructure. Includes trenching, boring, digging, tower erection, building improvements, make-ready work, site preparation, splicing work, restoration, and construction contractor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</si>
</sst>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C00000"/>
      <name val="Aptos Narrow"/>
      <family val="2"/>
      <scheme val="minor"/>
    </font>
    <font>
      <sz val="12"/>
      <color theme="1"/>
      <name val="Arial"/>
      <family val="2"/>
    </font>
    <font>
      <sz val="11"/>
      <color rgb="FF000000"/>
      <name val="Aptos Narrow"/>
      <family val="2"/>
      <scheme val="minor"/>
    </font>
    <font>
      <b/>
      <sz val="10"/>
      <color theme="0"/>
      <name val="Aptos Narrow"/>
      <family val="2"/>
      <scheme val="minor"/>
    </font>
    <font>
      <b/>
      <sz val="10"/>
      <color theme="1"/>
      <name val="Aptos Narrow"/>
      <family val="2"/>
      <scheme val="minor"/>
    </font>
    <font>
      <sz val="10"/>
      <color theme="1"/>
      <name val="Aptos Narrow"/>
      <family val="2"/>
      <scheme val="minor"/>
    </font>
    <font>
      <b/>
      <u/>
      <sz val="11"/>
      <color rgb="FF000000"/>
      <name val="Aptos Narrow"/>
      <family val="2"/>
      <scheme val="minor"/>
    </font>
    <font>
      <b/>
      <sz val="14"/>
      <color theme="1"/>
      <name val="Aptos Narrow"/>
      <family val="2"/>
      <scheme val="minor"/>
    </font>
    <font>
      <b/>
      <sz val="11"/>
      <color theme="0"/>
      <name val="Aptos Narrow"/>
      <family val="2"/>
      <scheme val="minor"/>
    </font>
    <font>
      <u/>
      <sz val="11"/>
      <color theme="1"/>
      <name val="Aptos Narrow"/>
      <family val="2"/>
      <scheme val="minor"/>
    </font>
    <font>
      <b/>
      <sz val="11"/>
      <color rgb="FF000000"/>
      <name val="Aptos Narrow"/>
      <family val="2"/>
      <scheme val="minor"/>
    </font>
    <font>
      <b/>
      <sz val="11"/>
      <color rgb="FFC00000"/>
      <name val="Aptos Narrow"/>
      <family val="2"/>
      <scheme val="minor"/>
    </font>
    <font>
      <b/>
      <u/>
      <sz val="11"/>
      <color rgb="FFC00000"/>
      <name val="Aptos Narrow"/>
      <family val="2"/>
      <scheme val="minor"/>
    </font>
    <font>
      <b/>
      <sz val="16"/>
      <name val="Aptos Narrow"/>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3"/>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8"/>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52">
    <xf numFmtId="0" fontId="0" fillId="0" borderId="0" xfId="0"/>
    <xf numFmtId="0" fontId="8" fillId="0" borderId="1" xfId="3" applyFont="1" applyBorder="1" applyAlignment="1">
      <alignment vertical="center" wrapText="1"/>
    </xf>
    <xf numFmtId="44" fontId="8" fillId="7" borderId="1" xfId="1" applyFont="1" applyFill="1" applyBorder="1" applyAlignment="1" applyProtection="1">
      <alignment vertical="center" wrapText="1"/>
    </xf>
    <xf numFmtId="164" fontId="0" fillId="0" borderId="0" xfId="1" applyNumberFormat="1" applyFont="1" applyFill="1" applyBorder="1" applyAlignment="1" applyProtection="1">
      <alignment vertical="center"/>
    </xf>
    <xf numFmtId="164" fontId="3" fillId="3" borderId="0" xfId="1" applyNumberFormat="1" applyFont="1" applyFill="1" applyBorder="1" applyAlignment="1" applyProtection="1">
      <alignment vertical="center"/>
    </xf>
    <xf numFmtId="0" fontId="2" fillId="0" borderId="8" xfId="0" applyFont="1" applyBorder="1" applyAlignment="1">
      <alignment horizontal="left" vertical="center" wrapText="1"/>
    </xf>
    <xf numFmtId="164" fontId="0" fillId="6" borderId="3" xfId="1" applyNumberFormat="1" applyFont="1" applyFill="1" applyBorder="1" applyAlignment="1" applyProtection="1">
      <alignment vertical="center"/>
    </xf>
    <xf numFmtId="9" fontId="0" fillId="6" borderId="1" xfId="2" applyFont="1" applyFill="1" applyBorder="1" applyAlignment="1" applyProtection="1">
      <alignment vertical="center"/>
    </xf>
    <xf numFmtId="0" fontId="2" fillId="0" borderId="0" xfId="0" applyFont="1" applyAlignment="1">
      <alignment vertical="center"/>
    </xf>
    <xf numFmtId="0" fontId="2" fillId="0" borderId="1" xfId="0" applyFont="1" applyBorder="1" applyAlignment="1">
      <alignment horizontal="left" vertical="center" wrapText="1"/>
    </xf>
    <xf numFmtId="0" fontId="2" fillId="0" borderId="0" xfId="0" applyFont="1" applyAlignment="1">
      <alignment vertical="center" wrapText="1"/>
    </xf>
    <xf numFmtId="0" fontId="8" fillId="0" borderId="1" xfId="3" applyFont="1" applyBorder="1" applyAlignment="1">
      <alignment horizontal="left" vertical="center" wrapText="1"/>
    </xf>
    <xf numFmtId="44" fontId="3" fillId="2" borderId="1" xfId="1" applyFont="1" applyFill="1" applyBorder="1" applyAlignment="1" applyProtection="1">
      <alignment vertical="center"/>
      <protection locked="0"/>
    </xf>
    <xf numFmtId="44" fontId="0" fillId="7" borderId="1" xfId="1" applyFont="1" applyFill="1" applyBorder="1" applyAlignment="1" applyProtection="1">
      <alignment vertical="center" wrapText="1"/>
    </xf>
    <xf numFmtId="0" fontId="8" fillId="0" borderId="3" xfId="3" applyFont="1" applyBorder="1" applyAlignment="1">
      <alignment horizontal="left" vertical="center" wrapText="1"/>
    </xf>
    <xf numFmtId="0" fontId="8" fillId="0" borderId="6" xfId="3" applyFont="1" applyBorder="1" applyAlignment="1">
      <alignment horizontal="left" vertical="center" wrapText="1"/>
    </xf>
    <xf numFmtId="0" fontId="8" fillId="0" borderId="2" xfId="3" applyFont="1" applyBorder="1" applyAlignment="1">
      <alignment horizontal="left" vertical="center" wrapText="1"/>
    </xf>
    <xf numFmtId="44" fontId="10" fillId="7" borderId="1" xfId="1" applyFont="1" applyFill="1" applyBorder="1" applyAlignment="1" applyProtection="1">
      <alignment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44" fontId="2" fillId="7" borderId="1" xfId="1" applyFont="1" applyFill="1" applyBorder="1" applyAlignment="1" applyProtection="1">
      <alignment vertical="center" wrapText="1"/>
    </xf>
    <xf numFmtId="0" fontId="0" fillId="0" borderId="0" xfId="0" applyAlignment="1">
      <alignment vertical="center"/>
    </xf>
    <xf numFmtId="0" fontId="11" fillId="4" borderId="2" xfId="3" applyFont="1" applyFill="1" applyBorder="1" applyAlignment="1">
      <alignment horizontal="center" vertical="center" wrapText="1"/>
    </xf>
    <xf numFmtId="44" fontId="11" fillId="4" borderId="2" xfId="1" applyFont="1" applyFill="1" applyBorder="1" applyAlignment="1" applyProtection="1">
      <alignment horizontal="center" vertical="center" wrapText="1"/>
    </xf>
    <xf numFmtId="0" fontId="2" fillId="5" borderId="1" xfId="3" applyFont="1" applyFill="1" applyBorder="1" applyAlignment="1">
      <alignment horizontal="center" vertical="center" wrapText="1"/>
    </xf>
    <xf numFmtId="44" fontId="11" fillId="4" borderId="1" xfId="1" applyFont="1" applyFill="1" applyBorder="1" applyAlignment="1" applyProtection="1">
      <alignment horizontal="center" vertical="center" wrapText="1"/>
    </xf>
    <xf numFmtId="0" fontId="0" fillId="0" borderId="0" xfId="0" applyAlignment="1">
      <alignment vertical="center" wrapText="1"/>
    </xf>
    <xf numFmtId="0" fontId="8" fillId="0" borderId="0" xfId="3" applyFont="1" applyAlignment="1">
      <alignment horizontal="left" vertical="center" wrapText="1"/>
    </xf>
    <xf numFmtId="0" fontId="8" fillId="0" borderId="0" xfId="3" applyFont="1" applyAlignment="1">
      <alignment vertical="center" wrapText="1"/>
    </xf>
    <xf numFmtId="0" fontId="2" fillId="10" borderId="2" xfId="3" applyFont="1" applyFill="1" applyBorder="1" applyAlignment="1">
      <alignment horizontal="center" vertical="center" wrapText="1"/>
    </xf>
    <xf numFmtId="0" fontId="14" fillId="0" borderId="0" xfId="0" applyFont="1" applyAlignment="1">
      <alignment vertical="center" wrapText="1"/>
    </xf>
    <xf numFmtId="0" fontId="16" fillId="11" borderId="7" xfId="0" applyFont="1" applyFill="1" applyBorder="1" applyAlignment="1" applyProtection="1">
      <alignment horizontal="center" vertical="center" wrapText="1"/>
      <protection locked="0"/>
    </xf>
    <xf numFmtId="0" fontId="10" fillId="7" borderId="1" xfId="3" applyFont="1" applyFill="1" applyBorder="1" applyAlignment="1">
      <alignment horizontal="left" vertical="center" wrapText="1"/>
    </xf>
    <xf numFmtId="0" fontId="6" fillId="4" borderId="3" xfId="3" applyFont="1" applyFill="1" applyBorder="1" applyAlignment="1">
      <alignment horizontal="left" vertical="center" wrapText="1"/>
    </xf>
    <xf numFmtId="0" fontId="6" fillId="4" borderId="10" xfId="3" applyFont="1" applyFill="1" applyBorder="1" applyAlignment="1">
      <alignment horizontal="left" vertical="center" wrapText="1"/>
    </xf>
    <xf numFmtId="0" fontId="6" fillId="4" borderId="5" xfId="3" applyFont="1" applyFill="1" applyBorder="1" applyAlignment="1">
      <alignment horizontal="left" vertical="center" wrapText="1"/>
    </xf>
    <xf numFmtId="44" fontId="0" fillId="3" borderId="6" xfId="1" applyFont="1" applyFill="1" applyBorder="1" applyAlignment="1" applyProtection="1">
      <alignment horizontal="center" vertical="center" wrapText="1"/>
    </xf>
    <xf numFmtId="44" fontId="0" fillId="3" borderId="11" xfId="1" applyFont="1" applyFill="1" applyBorder="1" applyAlignment="1" applyProtection="1">
      <alignment horizontal="center" vertical="center" wrapText="1"/>
    </xf>
    <xf numFmtId="44" fontId="0" fillId="3" borderId="9" xfId="1" applyFont="1" applyFill="1" applyBorder="1" applyAlignment="1" applyProtection="1">
      <alignment horizontal="center" vertical="center" wrapText="1"/>
    </xf>
    <xf numFmtId="44" fontId="7" fillId="7" borderId="3" xfId="1" applyFont="1" applyFill="1" applyBorder="1" applyAlignment="1" applyProtection="1">
      <alignment horizontal="left" vertical="center" wrapText="1"/>
    </xf>
    <xf numFmtId="44" fontId="7" fillId="7" borderId="5" xfId="1" applyFont="1" applyFill="1" applyBorder="1" applyAlignment="1" applyProtection="1">
      <alignment horizontal="left" vertical="center" wrapText="1"/>
    </xf>
    <xf numFmtId="0" fontId="11" fillId="8" borderId="4" xfId="0" applyFont="1" applyFill="1" applyBorder="1" applyAlignment="1">
      <alignment horizontal="center" vertical="center"/>
    </xf>
    <xf numFmtId="0" fontId="14" fillId="0" borderId="0" xfId="0" applyFont="1" applyAlignment="1">
      <alignment horizontal="left" vertical="center" wrapText="1"/>
    </xf>
    <xf numFmtId="0" fontId="0" fillId="9" borderId="12" xfId="0" applyFill="1" applyBorder="1" applyAlignment="1">
      <alignment horizontal="left" vertical="center" wrapText="1"/>
    </xf>
    <xf numFmtId="0" fontId="0" fillId="9" borderId="14" xfId="0" applyFill="1" applyBorder="1" applyAlignment="1">
      <alignment horizontal="left" vertical="center" wrapText="1"/>
    </xf>
    <xf numFmtId="0" fontId="0" fillId="9" borderId="13" xfId="0" applyFill="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6" fillId="3" borderId="3" xfId="3" applyFont="1" applyFill="1" applyBorder="1" applyAlignment="1">
      <alignment horizontal="center" vertical="center" wrapText="1"/>
    </xf>
    <xf numFmtId="0" fontId="6" fillId="3" borderId="10" xfId="3" applyFont="1" applyFill="1" applyBorder="1" applyAlignment="1">
      <alignment horizontal="center" vertical="center" wrapText="1"/>
    </xf>
    <xf numFmtId="0" fontId="6" fillId="3" borderId="5" xfId="3" applyFont="1" applyFill="1" applyBorder="1" applyAlignment="1">
      <alignment horizontal="center" vertical="center" wrapText="1"/>
    </xf>
  </cellXfs>
  <cellStyles count="4">
    <cellStyle name="Currency" xfId="1" builtinId="4"/>
    <cellStyle name="Normal" xfId="0" builtinId="0"/>
    <cellStyle name="Normal 4 2 2" xfId="3" xr:uid="{4FE01B5C-3A54-4889-936A-73956767B32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Idaho BB - Updated">
      <a:dk1>
        <a:sysClr val="windowText" lastClr="000000"/>
      </a:dk1>
      <a:lt1>
        <a:sysClr val="window" lastClr="FFFFFF"/>
      </a:lt1>
      <a:dk2>
        <a:srgbClr val="44546A"/>
      </a:dk2>
      <a:lt2>
        <a:srgbClr val="E7E6E6"/>
      </a:lt2>
      <a:accent1>
        <a:srgbClr val="004F71"/>
      </a:accent1>
      <a:accent2>
        <a:srgbClr val="64CCC9"/>
      </a:accent2>
      <a:accent3>
        <a:srgbClr val="4C8C2B"/>
      </a:accent3>
      <a:accent4>
        <a:srgbClr val="FFC845"/>
      </a:accent4>
      <a:accent5>
        <a:srgbClr val="E8652D"/>
      </a:accent5>
      <a:accent6>
        <a:srgbClr val="002A3A"/>
      </a:accent6>
      <a:hlink>
        <a:srgbClr val="0563C1"/>
      </a:hlink>
      <a:folHlink>
        <a:srgbClr val="954F72"/>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91BA-0C96-43DD-80BD-C983AD0BECFA}">
  <sheetPr>
    <tabColor theme="7"/>
  </sheetPr>
  <dimension ref="B1:I57"/>
  <sheetViews>
    <sheetView showGridLines="0" tabSelected="1" topLeftCell="A14" zoomScaleNormal="100" workbookViewId="0">
      <selection activeCell="C23" sqref="C23"/>
    </sheetView>
  </sheetViews>
  <sheetFormatPr defaultColWidth="8.88671875" defaultRowHeight="14.4" x14ac:dyDescent="0.3"/>
  <cols>
    <col min="1" max="1" width="1.5546875" style="21" customWidth="1"/>
    <col min="2" max="2" width="56.109375" style="21" bestFit="1" customWidth="1"/>
    <col min="3" max="3" width="63.109375" style="21" bestFit="1" customWidth="1"/>
    <col min="4" max="4" width="28.33203125" style="21" bestFit="1" customWidth="1"/>
    <col min="5" max="5" width="12.44140625" style="21" bestFit="1" customWidth="1"/>
    <col min="6" max="6" width="11.88671875" style="21" customWidth="1"/>
    <col min="7" max="7" width="10.88671875" style="21" customWidth="1"/>
    <col min="8" max="8" width="10.5546875" style="21" customWidth="1"/>
    <col min="9" max="9" width="15.44140625" style="21" customWidth="1"/>
    <col min="10" max="16384" width="8.88671875" style="21"/>
  </cols>
  <sheetData>
    <row r="1" spans="2:9" ht="51.75" customHeight="1" thickBot="1" x14ac:dyDescent="0.35">
      <c r="B1" s="43" t="s">
        <v>152</v>
      </c>
      <c r="C1" s="44"/>
      <c r="D1" s="45"/>
      <c r="E1" s="3"/>
      <c r="F1" s="26"/>
      <c r="H1" s="4"/>
    </row>
    <row r="2" spans="2:9" ht="161.25" customHeight="1" thickBot="1" x14ac:dyDescent="0.35">
      <c r="B2" s="46" t="s">
        <v>154</v>
      </c>
      <c r="C2" s="47"/>
      <c r="D2" s="48"/>
    </row>
    <row r="3" spans="2:9" ht="33.75" customHeight="1" thickBot="1" x14ac:dyDescent="0.35">
      <c r="B3" s="42" t="s">
        <v>153</v>
      </c>
      <c r="C3" s="42"/>
      <c r="D3" s="42"/>
    </row>
    <row r="4" spans="2:9" ht="39.6" customHeight="1" thickBot="1" x14ac:dyDescent="0.35">
      <c r="B4" s="31" t="s">
        <v>0</v>
      </c>
      <c r="C4" s="18" t="s">
        <v>1</v>
      </c>
      <c r="D4" s="19" t="s">
        <v>2</v>
      </c>
    </row>
    <row r="5" spans="2:9" ht="21.6" customHeight="1" x14ac:dyDescent="0.3">
      <c r="B5" s="5" t="s">
        <v>3</v>
      </c>
      <c r="C5" s="6">
        <f>IF($B$4="","",_xlfn.XLOOKUP($B$4,'FOR INTERNAL USE ONLY'!A:A,'FOR INTERNAL USE ONLY'!B:B,"",0))</f>
        <v>0</v>
      </c>
      <c r="D5" s="7" t="e">
        <f>C5/C8</f>
        <v>#DIV/0!</v>
      </c>
      <c r="E5" s="8"/>
    </row>
    <row r="6" spans="2:9" ht="21.6" customHeight="1" x14ac:dyDescent="0.3">
      <c r="B6" s="9" t="s">
        <v>4</v>
      </c>
      <c r="C6" s="6">
        <f>IF($B$4="","",_xlfn.XLOOKUP($B$4,'FOR INTERNAL USE ONLY'!A:A,'FOR INTERNAL USE ONLY'!C:C))</f>
        <v>0</v>
      </c>
      <c r="D6" s="7" t="e">
        <f>C6/C8</f>
        <v>#DIV/0!</v>
      </c>
      <c r="E6" s="8"/>
    </row>
    <row r="7" spans="2:9" ht="21.6" customHeight="1" x14ac:dyDescent="0.3">
      <c r="B7" s="9" t="s">
        <v>5</v>
      </c>
      <c r="C7" s="6">
        <f>IF($B$4="","",_xlfn.XLOOKUP($B$4,'FOR INTERNAL USE ONLY'!$A:$A,'FOR INTERNAL USE ONLY'!$D:$D))</f>
        <v>0</v>
      </c>
      <c r="D7" s="7" t="e">
        <f>C7/C8</f>
        <v>#DIV/0!</v>
      </c>
      <c r="E7" s="8"/>
    </row>
    <row r="8" spans="2:9" ht="18.600000000000001" customHeight="1" x14ac:dyDescent="0.3">
      <c r="B8" s="9" t="s">
        <v>6</v>
      </c>
      <c r="C8" s="6">
        <f>SUM(C5:C7)</f>
        <v>0</v>
      </c>
      <c r="D8" s="7" t="e">
        <f>SUM(D5:D7)</f>
        <v>#DIV/0!</v>
      </c>
      <c r="E8" s="8"/>
    </row>
    <row r="10" spans="2:9" x14ac:dyDescent="0.3">
      <c r="B10" s="30" t="s">
        <v>155</v>
      </c>
      <c r="C10" s="10"/>
      <c r="D10" s="41" t="s">
        <v>7</v>
      </c>
      <c r="E10" s="41"/>
      <c r="F10" s="41"/>
      <c r="G10" s="41"/>
      <c r="H10" s="41"/>
    </row>
    <row r="11" spans="2:9" ht="27" customHeight="1" x14ac:dyDescent="0.3">
      <c r="B11" s="22" t="s">
        <v>8</v>
      </c>
      <c r="C11" s="22" t="s">
        <v>9</v>
      </c>
      <c r="D11" s="29" t="s">
        <v>10</v>
      </c>
      <c r="E11" s="29" t="s">
        <v>11</v>
      </c>
      <c r="F11" s="29" t="s">
        <v>12</v>
      </c>
      <c r="G11" s="29" t="s">
        <v>13</v>
      </c>
      <c r="H11" s="29" t="s">
        <v>14</v>
      </c>
      <c r="I11" s="23" t="s">
        <v>15</v>
      </c>
    </row>
    <row r="12" spans="2:9" x14ac:dyDescent="0.3">
      <c r="B12" s="49"/>
      <c r="C12" s="50"/>
      <c r="D12" s="50"/>
      <c r="E12" s="50"/>
      <c r="F12" s="50"/>
      <c r="G12" s="50"/>
      <c r="H12" s="50"/>
      <c r="I12" s="51"/>
    </row>
    <row r="13" spans="2:9" x14ac:dyDescent="0.3">
      <c r="B13" s="33" t="s">
        <v>16</v>
      </c>
      <c r="C13" s="34"/>
      <c r="D13" s="34"/>
      <c r="E13" s="34"/>
      <c r="F13" s="34"/>
      <c r="G13" s="34"/>
      <c r="H13" s="34"/>
      <c r="I13" s="35"/>
    </row>
    <row r="14" spans="2:9" ht="55.2" x14ac:dyDescent="0.3">
      <c r="B14" s="11" t="s">
        <v>17</v>
      </c>
      <c r="C14" s="1" t="s">
        <v>18</v>
      </c>
      <c r="D14" s="12">
        <v>0</v>
      </c>
      <c r="E14" s="12">
        <v>0</v>
      </c>
      <c r="F14" s="12">
        <v>0</v>
      </c>
      <c r="G14" s="12">
        <v>0</v>
      </c>
      <c r="H14" s="12">
        <v>0</v>
      </c>
      <c r="I14" s="13">
        <f>SUM(D14:H14)</f>
        <v>0</v>
      </c>
    </row>
    <row r="15" spans="2:9" ht="27.6" x14ac:dyDescent="0.3">
      <c r="B15" s="11" t="s">
        <v>19</v>
      </c>
      <c r="C15" s="1" t="s">
        <v>20</v>
      </c>
      <c r="D15" s="12">
        <v>0</v>
      </c>
      <c r="E15" s="12">
        <v>0</v>
      </c>
      <c r="F15" s="12">
        <v>0</v>
      </c>
      <c r="G15" s="12">
        <v>0</v>
      </c>
      <c r="H15" s="12">
        <v>0</v>
      </c>
      <c r="I15" s="13">
        <f t="shared" ref="I15:I16" si="0">SUM(D15:H15)</f>
        <v>0</v>
      </c>
    </row>
    <row r="16" spans="2:9" ht="27.6" x14ac:dyDescent="0.3">
      <c r="B16" s="11" t="s">
        <v>21</v>
      </c>
      <c r="C16" s="1" t="s">
        <v>22</v>
      </c>
      <c r="D16" s="12">
        <v>0</v>
      </c>
      <c r="E16" s="12">
        <v>0</v>
      </c>
      <c r="F16" s="12">
        <v>0</v>
      </c>
      <c r="G16" s="12">
        <v>0</v>
      </c>
      <c r="H16" s="12">
        <v>0</v>
      </c>
      <c r="I16" s="13">
        <f t="shared" si="0"/>
        <v>0</v>
      </c>
    </row>
    <row r="17" spans="2:9" s="8" customFormat="1" x14ac:dyDescent="0.3">
      <c r="B17" s="39" t="s">
        <v>23</v>
      </c>
      <c r="C17" s="40"/>
      <c r="D17" s="20">
        <f>SUM(D14:D16)</f>
        <v>0</v>
      </c>
      <c r="E17" s="20">
        <f t="shared" ref="E17:H17" si="1">SUM(E14:E16)</f>
        <v>0</v>
      </c>
      <c r="F17" s="20">
        <f t="shared" si="1"/>
        <v>0</v>
      </c>
      <c r="G17" s="20">
        <f t="shared" si="1"/>
        <v>0</v>
      </c>
      <c r="H17" s="20">
        <f t="shared" si="1"/>
        <v>0</v>
      </c>
      <c r="I17" s="20"/>
    </row>
    <row r="18" spans="2:9" x14ac:dyDescent="0.3">
      <c r="B18" s="33" t="s">
        <v>24</v>
      </c>
      <c r="C18" s="34"/>
      <c r="D18" s="34"/>
      <c r="E18" s="34"/>
      <c r="F18" s="34"/>
      <c r="G18" s="34"/>
      <c r="H18" s="34"/>
      <c r="I18" s="35"/>
    </row>
    <row r="19" spans="2:9" ht="55.2" x14ac:dyDescent="0.3">
      <c r="B19" s="11" t="s">
        <v>25</v>
      </c>
      <c r="C19" s="1" t="s">
        <v>157</v>
      </c>
      <c r="D19" s="12">
        <v>0</v>
      </c>
      <c r="E19" s="12">
        <v>0</v>
      </c>
      <c r="F19" s="12">
        <v>0</v>
      </c>
      <c r="G19" s="12">
        <v>0</v>
      </c>
      <c r="H19" s="12">
        <v>0</v>
      </c>
      <c r="I19" s="2">
        <f>SUM(D19:H19)</f>
        <v>0</v>
      </c>
    </row>
    <row r="20" spans="2:9" x14ac:dyDescent="0.3">
      <c r="B20" s="33" t="s">
        <v>26</v>
      </c>
      <c r="C20" s="34"/>
      <c r="D20" s="34"/>
      <c r="E20" s="34"/>
      <c r="F20" s="34"/>
      <c r="G20" s="34"/>
      <c r="H20" s="34"/>
      <c r="I20" s="35"/>
    </row>
    <row r="21" spans="2:9" ht="27.6" x14ac:dyDescent="0.3">
      <c r="B21" s="11" t="s">
        <v>27</v>
      </c>
      <c r="C21" s="1" t="s">
        <v>156</v>
      </c>
      <c r="D21" s="12">
        <v>0</v>
      </c>
      <c r="E21" s="12">
        <v>0</v>
      </c>
      <c r="F21" s="12">
        <v>0</v>
      </c>
      <c r="G21" s="12">
        <v>0</v>
      </c>
      <c r="H21" s="12">
        <v>0</v>
      </c>
      <c r="I21" s="2">
        <f>SUM(D21:H21)</f>
        <v>0</v>
      </c>
    </row>
    <row r="22" spans="2:9" x14ac:dyDescent="0.3">
      <c r="B22" s="33" t="s">
        <v>28</v>
      </c>
      <c r="C22" s="34"/>
      <c r="D22" s="34"/>
      <c r="E22" s="34"/>
      <c r="F22" s="34"/>
      <c r="G22" s="34"/>
      <c r="H22" s="34"/>
      <c r="I22" s="35"/>
    </row>
    <row r="23" spans="2:9" ht="41.4" x14ac:dyDescent="0.3">
      <c r="B23" s="11" t="s">
        <v>29</v>
      </c>
      <c r="C23" s="1" t="s">
        <v>30</v>
      </c>
      <c r="D23" s="12">
        <v>0</v>
      </c>
      <c r="E23" s="12">
        <v>0</v>
      </c>
      <c r="F23" s="12">
        <v>0</v>
      </c>
      <c r="G23" s="12">
        <v>0</v>
      </c>
      <c r="H23" s="12">
        <v>0</v>
      </c>
      <c r="I23" s="2">
        <f>SUM(D23:H23)</f>
        <v>0</v>
      </c>
    </row>
    <row r="24" spans="2:9" ht="27.6" x14ac:dyDescent="0.3">
      <c r="B24" s="11" t="s">
        <v>31</v>
      </c>
      <c r="C24" s="1" t="s">
        <v>32</v>
      </c>
      <c r="D24" s="12">
        <v>0</v>
      </c>
      <c r="E24" s="12">
        <v>0</v>
      </c>
      <c r="F24" s="12">
        <v>0</v>
      </c>
      <c r="G24" s="12">
        <v>0</v>
      </c>
      <c r="H24" s="12">
        <v>0</v>
      </c>
      <c r="I24" s="13">
        <f>SUM(D24:H24)</f>
        <v>0</v>
      </c>
    </row>
    <row r="25" spans="2:9" s="8" customFormat="1" x14ac:dyDescent="0.3">
      <c r="B25" s="39" t="s">
        <v>23</v>
      </c>
      <c r="C25" s="40"/>
      <c r="D25" s="20">
        <f>SUM(D23:D24)</f>
        <v>0</v>
      </c>
      <c r="E25" s="20">
        <f t="shared" ref="E25:H25" si="2">SUM(E23:E24)</f>
        <v>0</v>
      </c>
      <c r="F25" s="20">
        <f t="shared" si="2"/>
        <v>0</v>
      </c>
      <c r="G25" s="20">
        <f t="shared" si="2"/>
        <v>0</v>
      </c>
      <c r="H25" s="20">
        <f t="shared" si="2"/>
        <v>0</v>
      </c>
      <c r="I25" s="20"/>
    </row>
    <row r="26" spans="2:9" x14ac:dyDescent="0.3">
      <c r="B26" s="33" t="s">
        <v>33</v>
      </c>
      <c r="C26" s="34"/>
      <c r="D26" s="34"/>
      <c r="E26" s="34"/>
      <c r="F26" s="34"/>
      <c r="G26" s="34"/>
      <c r="H26" s="34"/>
      <c r="I26" s="35"/>
    </row>
    <row r="27" spans="2:9" ht="41.4" x14ac:dyDescent="0.3">
      <c r="B27" s="11" t="s">
        <v>33</v>
      </c>
      <c r="C27" s="1" t="s">
        <v>34</v>
      </c>
      <c r="D27" s="12">
        <v>0</v>
      </c>
      <c r="E27" s="12">
        <v>0</v>
      </c>
      <c r="F27" s="12">
        <v>0</v>
      </c>
      <c r="G27" s="12">
        <v>0</v>
      </c>
      <c r="H27" s="12">
        <v>0</v>
      </c>
      <c r="I27" s="2">
        <f>SUM(D27:H27)</f>
        <v>0</v>
      </c>
    </row>
    <row r="28" spans="2:9" x14ac:dyDescent="0.3">
      <c r="B28" s="33" t="s">
        <v>35</v>
      </c>
      <c r="C28" s="34"/>
      <c r="D28" s="34"/>
      <c r="E28" s="34"/>
      <c r="F28" s="34"/>
      <c r="G28" s="34"/>
      <c r="H28" s="34"/>
      <c r="I28" s="35"/>
    </row>
    <row r="29" spans="2:9" ht="41.4" x14ac:dyDescent="0.3">
      <c r="B29" s="11" t="s">
        <v>35</v>
      </c>
      <c r="C29" s="1" t="s">
        <v>36</v>
      </c>
      <c r="D29" s="12">
        <v>0</v>
      </c>
      <c r="E29" s="12">
        <v>0</v>
      </c>
      <c r="F29" s="12">
        <v>0</v>
      </c>
      <c r="G29" s="12">
        <v>0</v>
      </c>
      <c r="H29" s="12">
        <v>0</v>
      </c>
      <c r="I29" s="2">
        <f>SUM(D29:H29)</f>
        <v>0</v>
      </c>
    </row>
    <row r="30" spans="2:9" x14ac:dyDescent="0.3">
      <c r="B30" s="33" t="s">
        <v>37</v>
      </c>
      <c r="C30" s="34"/>
      <c r="D30" s="34"/>
      <c r="E30" s="34"/>
      <c r="F30" s="34"/>
      <c r="G30" s="34"/>
      <c r="H30" s="34"/>
      <c r="I30" s="35"/>
    </row>
    <row r="31" spans="2:9" ht="41.4" x14ac:dyDescent="0.3">
      <c r="B31" s="11" t="s">
        <v>37</v>
      </c>
      <c r="C31" s="1" t="s">
        <v>38</v>
      </c>
      <c r="D31" s="12">
        <v>0</v>
      </c>
      <c r="E31" s="12">
        <v>0</v>
      </c>
      <c r="F31" s="12">
        <v>0</v>
      </c>
      <c r="G31" s="12">
        <v>0</v>
      </c>
      <c r="H31" s="12">
        <v>0</v>
      </c>
      <c r="I31" s="2">
        <f>SUM(D31:H31)</f>
        <v>0</v>
      </c>
    </row>
    <row r="32" spans="2:9" x14ac:dyDescent="0.3">
      <c r="B32" s="33" t="s">
        <v>39</v>
      </c>
      <c r="C32" s="34"/>
      <c r="D32" s="34"/>
      <c r="E32" s="34"/>
      <c r="F32" s="34"/>
      <c r="G32" s="34"/>
      <c r="H32" s="34"/>
      <c r="I32" s="35"/>
    </row>
    <row r="33" spans="2:9" ht="27.6" x14ac:dyDescent="0.3">
      <c r="B33" s="11" t="s">
        <v>40</v>
      </c>
      <c r="C33" s="1" t="s">
        <v>41</v>
      </c>
      <c r="D33" s="12">
        <v>0</v>
      </c>
      <c r="E33" s="12">
        <v>0</v>
      </c>
      <c r="F33" s="12">
        <v>0</v>
      </c>
      <c r="G33" s="12">
        <v>0</v>
      </c>
      <c r="H33" s="12">
        <v>0</v>
      </c>
      <c r="I33" s="2">
        <f>SUM(D33:H33)</f>
        <v>0</v>
      </c>
    </row>
    <row r="34" spans="2:9" ht="27.6" x14ac:dyDescent="0.3">
      <c r="B34" s="14" t="s">
        <v>42</v>
      </c>
      <c r="C34" s="1" t="s">
        <v>43</v>
      </c>
      <c r="D34" s="12">
        <v>0</v>
      </c>
      <c r="E34" s="12">
        <v>0</v>
      </c>
      <c r="F34" s="12">
        <v>0</v>
      </c>
      <c r="G34" s="12">
        <v>0</v>
      </c>
      <c r="H34" s="12">
        <v>0</v>
      </c>
      <c r="I34" s="2">
        <f t="shared" ref="I34:I38" si="3">SUM(D34:H34)</f>
        <v>0</v>
      </c>
    </row>
    <row r="35" spans="2:9" ht="27.6" x14ac:dyDescent="0.3">
      <c r="B35" s="14" t="s">
        <v>44</v>
      </c>
      <c r="C35" s="1" t="s">
        <v>45</v>
      </c>
      <c r="D35" s="12">
        <v>0</v>
      </c>
      <c r="E35" s="12">
        <v>0</v>
      </c>
      <c r="F35" s="12">
        <v>0</v>
      </c>
      <c r="G35" s="12">
        <v>0</v>
      </c>
      <c r="H35" s="12">
        <v>0</v>
      </c>
      <c r="I35" s="2">
        <f t="shared" si="3"/>
        <v>0</v>
      </c>
    </row>
    <row r="36" spans="2:9" ht="27.6" x14ac:dyDescent="0.3">
      <c r="B36" s="15" t="s">
        <v>46</v>
      </c>
      <c r="C36" s="1" t="s">
        <v>47</v>
      </c>
      <c r="D36" s="12">
        <v>0</v>
      </c>
      <c r="E36" s="12">
        <v>0</v>
      </c>
      <c r="F36" s="12">
        <v>0</v>
      </c>
      <c r="G36" s="12">
        <v>0</v>
      </c>
      <c r="H36" s="12">
        <v>0</v>
      </c>
      <c r="I36" s="2">
        <f t="shared" si="3"/>
        <v>0</v>
      </c>
    </row>
    <row r="37" spans="2:9" x14ac:dyDescent="0.3">
      <c r="B37" s="16" t="s">
        <v>48</v>
      </c>
      <c r="C37" s="1" t="s">
        <v>49</v>
      </c>
      <c r="D37" s="12">
        <v>0</v>
      </c>
      <c r="E37" s="12">
        <v>0</v>
      </c>
      <c r="F37" s="12">
        <v>0</v>
      </c>
      <c r="G37" s="12">
        <v>0</v>
      </c>
      <c r="H37" s="12">
        <v>0</v>
      </c>
      <c r="I37" s="2">
        <f t="shared" si="3"/>
        <v>0</v>
      </c>
    </row>
    <row r="38" spans="2:9" x14ac:dyDescent="0.3">
      <c r="B38" s="16" t="s">
        <v>50</v>
      </c>
      <c r="C38" s="1" t="s">
        <v>51</v>
      </c>
      <c r="D38" s="12">
        <v>0</v>
      </c>
      <c r="E38" s="12">
        <v>0</v>
      </c>
      <c r="F38" s="12">
        <v>0</v>
      </c>
      <c r="G38" s="12">
        <v>0</v>
      </c>
      <c r="H38" s="12">
        <v>0</v>
      </c>
      <c r="I38" s="2">
        <f t="shared" si="3"/>
        <v>0</v>
      </c>
    </row>
    <row r="39" spans="2:9" s="8" customFormat="1" x14ac:dyDescent="0.3">
      <c r="B39" s="39" t="s">
        <v>23</v>
      </c>
      <c r="C39" s="40"/>
      <c r="D39" s="20">
        <f>SUM(D33:D38)</f>
        <v>0</v>
      </c>
      <c r="E39" s="20">
        <f t="shared" ref="E39:H39" si="4">SUM(E33:E38)</f>
        <v>0</v>
      </c>
      <c r="F39" s="20">
        <f t="shared" si="4"/>
        <v>0</v>
      </c>
      <c r="G39" s="20">
        <f t="shared" si="4"/>
        <v>0</v>
      </c>
      <c r="H39" s="20">
        <f t="shared" si="4"/>
        <v>0</v>
      </c>
      <c r="I39" s="20"/>
    </row>
    <row r="40" spans="2:9" x14ac:dyDescent="0.3">
      <c r="B40" s="36"/>
      <c r="C40" s="37"/>
      <c r="D40" s="37"/>
      <c r="E40" s="37"/>
      <c r="F40" s="37"/>
      <c r="G40" s="37"/>
      <c r="H40" s="37"/>
      <c r="I40" s="38"/>
    </row>
    <row r="41" spans="2:9" ht="18" x14ac:dyDescent="0.3">
      <c r="B41" s="32" t="s">
        <v>52</v>
      </c>
      <c r="C41" s="32"/>
      <c r="D41" s="17">
        <f>SUM(D39,D31,D29,D27,D25,D21,D19,D17)</f>
        <v>0</v>
      </c>
      <c r="E41" s="17">
        <f t="shared" ref="E41:H41" si="5">SUM(E39,E31,E29,E27,E25,E21,E19,E17)</f>
        <v>0</v>
      </c>
      <c r="F41" s="17">
        <f t="shared" si="5"/>
        <v>0</v>
      </c>
      <c r="G41" s="17">
        <f t="shared" si="5"/>
        <v>0</v>
      </c>
      <c r="H41" s="17">
        <f t="shared" si="5"/>
        <v>0</v>
      </c>
      <c r="I41" s="17">
        <f>SUM(I33:I38,I31,I29,I27,I24,I23,I21,I19,I16,I15,I14)</f>
        <v>0</v>
      </c>
    </row>
    <row r="42" spans="2:9" x14ac:dyDescent="0.3">
      <c r="B42" s="32"/>
      <c r="C42" s="32"/>
      <c r="D42" s="24" t="s">
        <v>10</v>
      </c>
      <c r="E42" s="24" t="s">
        <v>11</v>
      </c>
      <c r="F42" s="24" t="s">
        <v>12</v>
      </c>
      <c r="G42" s="24" t="s">
        <v>13</v>
      </c>
      <c r="H42" s="24" t="s">
        <v>14</v>
      </c>
      <c r="I42" s="25" t="s">
        <v>53</v>
      </c>
    </row>
    <row r="43" spans="2:9" x14ac:dyDescent="0.3">
      <c r="B43" s="27"/>
      <c r="C43" s="28"/>
    </row>
    <row r="44" spans="2:9" x14ac:dyDescent="0.3">
      <c r="C44" s="28"/>
    </row>
    <row r="45" spans="2:9" x14ac:dyDescent="0.3">
      <c r="C45" s="28"/>
    </row>
    <row r="57" s="21" customFormat="1" ht="33.6" customHeight="1" x14ac:dyDescent="0.3"/>
  </sheetData>
  <sheetProtection algorithmName="SHA-512" hashValue="iCKa81d5cDbUM6OaweouR/kPPnaq09LJr6IpALpFnzw0L40oCse0WucybmWKGsoMdXoNqQYRIeiPeIZdC2z6BA==" saltValue="UpfyPa1CtjEjwApxC/CdiQ==" spinCount="100000" sheet="1" objects="1" scenarios="1"/>
  <mergeCells count="18">
    <mergeCell ref="B13:I13"/>
    <mergeCell ref="D10:H10"/>
    <mergeCell ref="B3:D3"/>
    <mergeCell ref="B1:D1"/>
    <mergeCell ref="B2:D2"/>
    <mergeCell ref="B12:I12"/>
    <mergeCell ref="B41:C42"/>
    <mergeCell ref="B32:I32"/>
    <mergeCell ref="B40:I40"/>
    <mergeCell ref="B17:C17"/>
    <mergeCell ref="B25:C25"/>
    <mergeCell ref="B39:C39"/>
    <mergeCell ref="B20:I20"/>
    <mergeCell ref="B22:I22"/>
    <mergeCell ref="B26:I26"/>
    <mergeCell ref="B28:I28"/>
    <mergeCell ref="B30:I30"/>
    <mergeCell ref="B18:I18"/>
  </mergeCells>
  <pageMargins left="0.7" right="0.7" top="0.75" bottom="0.75" header="0.3" footer="0.3"/>
  <pageSetup scale="38" orientation="portrait" r:id="rId1"/>
  <picture r:id="rId2"/>
  <extLst>
    <ext xmlns:x14="http://schemas.microsoft.com/office/spreadsheetml/2009/9/main" uri="{CCE6A557-97BC-4b89-ADB6-D9C93CAAB3DF}">
      <x14:dataValidations xmlns:xm="http://schemas.microsoft.com/office/excel/2006/main" count="1">
        <x14:dataValidation type="list" allowBlank="1" showInputMessage="1" showErrorMessage="1" xr:uid="{B930F42C-5459-4AF4-A389-D8C17A145158}">
          <x14:formula1>
            <xm:f>'FOR INTERNAL USE ONLY'!$A$2:$A$96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2044-D928-46D8-A477-60D8DB493005}">
  <dimension ref="A1:D96"/>
  <sheetViews>
    <sheetView workbookViewId="0">
      <selection activeCell="C3" sqref="C3"/>
    </sheetView>
  </sheetViews>
  <sheetFormatPr defaultRowHeight="14.4" x14ac:dyDescent="0.3"/>
  <cols>
    <col min="1" max="1" width="20" bestFit="1" customWidth="1"/>
    <col min="2" max="2" width="12" bestFit="1" customWidth="1"/>
    <col min="3" max="3" width="16" bestFit="1" customWidth="1"/>
    <col min="4" max="4" width="11.109375" bestFit="1" customWidth="1"/>
  </cols>
  <sheetData>
    <row r="1" spans="1:4" x14ac:dyDescent="0.3">
      <c r="A1" t="s">
        <v>54</v>
      </c>
      <c r="B1" t="s">
        <v>55</v>
      </c>
      <c r="C1" t="s">
        <v>56</v>
      </c>
      <c r="D1" t="s">
        <v>57</v>
      </c>
    </row>
    <row r="2" spans="1:4" x14ac:dyDescent="0.3">
      <c r="A2" t="s">
        <v>0</v>
      </c>
    </row>
    <row r="3" spans="1:4" x14ac:dyDescent="0.3">
      <c r="A3" t="s">
        <v>58</v>
      </c>
      <c r="B3">
        <v>4019796</v>
      </c>
      <c r="C3">
        <v>850318</v>
      </c>
    </row>
    <row r="4" spans="1:4" x14ac:dyDescent="0.3">
      <c r="A4" t="s">
        <v>59</v>
      </c>
      <c r="B4">
        <v>10641940</v>
      </c>
      <c r="C4">
        <v>3547312</v>
      </c>
    </row>
    <row r="5" spans="1:4" x14ac:dyDescent="0.3">
      <c r="A5" t="s">
        <v>60</v>
      </c>
      <c r="B5">
        <v>162966.5</v>
      </c>
      <c r="C5">
        <v>277483.5</v>
      </c>
    </row>
    <row r="6" spans="1:4" x14ac:dyDescent="0.3">
      <c r="A6" t="s">
        <v>61</v>
      </c>
      <c r="B6">
        <v>1811284.58</v>
      </c>
      <c r="C6">
        <v>452821.15</v>
      </c>
    </row>
    <row r="7" spans="1:4" x14ac:dyDescent="0.3">
      <c r="A7" t="s">
        <v>62</v>
      </c>
      <c r="B7">
        <v>107623.48</v>
      </c>
      <c r="C7">
        <v>35874.49</v>
      </c>
    </row>
    <row r="8" spans="1:4" x14ac:dyDescent="0.3">
      <c r="A8" t="s">
        <v>63</v>
      </c>
      <c r="B8">
        <v>30315.46</v>
      </c>
      <c r="C8">
        <v>10105.15</v>
      </c>
    </row>
    <row r="9" spans="1:4" x14ac:dyDescent="0.3">
      <c r="A9" t="s">
        <v>64</v>
      </c>
      <c r="B9">
        <v>1146532.5900000001</v>
      </c>
      <c r="C9">
        <v>382177.54</v>
      </c>
    </row>
    <row r="10" spans="1:4" x14ac:dyDescent="0.3">
      <c r="A10" t="s">
        <v>65</v>
      </c>
      <c r="B10">
        <v>5560009</v>
      </c>
      <c r="C10">
        <v>2194689</v>
      </c>
    </row>
    <row r="11" spans="1:4" x14ac:dyDescent="0.3">
      <c r="A11" t="s">
        <v>66</v>
      </c>
      <c r="B11">
        <v>662648.88</v>
      </c>
      <c r="C11">
        <v>220882.97</v>
      </c>
    </row>
    <row r="12" spans="1:4" x14ac:dyDescent="0.3">
      <c r="A12" t="s">
        <v>67</v>
      </c>
      <c r="B12">
        <v>200210</v>
      </c>
      <c r="C12">
        <v>66737</v>
      </c>
    </row>
    <row r="13" spans="1:4" x14ac:dyDescent="0.3">
      <c r="A13" t="s">
        <v>68</v>
      </c>
      <c r="B13">
        <v>110208.18</v>
      </c>
      <c r="C13">
        <v>36736.06</v>
      </c>
    </row>
    <row r="14" spans="1:4" x14ac:dyDescent="0.3">
      <c r="A14" t="s">
        <v>69</v>
      </c>
      <c r="B14">
        <v>2720100</v>
      </c>
      <c r="C14">
        <v>906700</v>
      </c>
    </row>
    <row r="15" spans="1:4" x14ac:dyDescent="0.3">
      <c r="A15" t="s">
        <v>70</v>
      </c>
      <c r="B15">
        <v>10582938</v>
      </c>
      <c r="C15">
        <v>3527646</v>
      </c>
    </row>
    <row r="16" spans="1:4" x14ac:dyDescent="0.3">
      <c r="A16" t="s">
        <v>71</v>
      </c>
      <c r="B16">
        <v>1167422</v>
      </c>
      <c r="C16">
        <v>6615384</v>
      </c>
    </row>
    <row r="17" spans="1:3" x14ac:dyDescent="0.3">
      <c r="A17" t="s">
        <v>72</v>
      </c>
      <c r="B17">
        <v>1351904.25</v>
      </c>
      <c r="C17">
        <v>450634.75</v>
      </c>
    </row>
    <row r="18" spans="1:3" x14ac:dyDescent="0.3">
      <c r="A18" t="s">
        <v>73</v>
      </c>
      <c r="B18">
        <v>756418.76</v>
      </c>
      <c r="C18">
        <v>252139.59</v>
      </c>
    </row>
    <row r="19" spans="1:3" x14ac:dyDescent="0.3">
      <c r="A19" t="s">
        <v>74</v>
      </c>
      <c r="B19">
        <v>6040423.8399999999</v>
      </c>
      <c r="C19">
        <v>2013474.62</v>
      </c>
    </row>
    <row r="20" spans="1:3" x14ac:dyDescent="0.3">
      <c r="A20" t="s">
        <v>75</v>
      </c>
      <c r="B20">
        <v>480141.68</v>
      </c>
      <c r="C20">
        <v>160047.23000000001</v>
      </c>
    </row>
    <row r="21" spans="1:3" x14ac:dyDescent="0.3">
      <c r="A21" t="s">
        <v>76</v>
      </c>
      <c r="B21">
        <v>485667.5</v>
      </c>
      <c r="C21">
        <v>672037.5</v>
      </c>
    </row>
    <row r="22" spans="1:3" x14ac:dyDescent="0.3">
      <c r="A22" t="s">
        <v>77</v>
      </c>
      <c r="B22">
        <v>16030776</v>
      </c>
      <c r="C22">
        <v>5343592</v>
      </c>
    </row>
    <row r="23" spans="1:3" x14ac:dyDescent="0.3">
      <c r="A23" t="s">
        <v>78</v>
      </c>
      <c r="B23">
        <v>13816358.460000001</v>
      </c>
      <c r="C23">
        <v>5000000</v>
      </c>
    </row>
    <row r="24" spans="1:3" x14ac:dyDescent="0.3">
      <c r="A24" t="s">
        <v>79</v>
      </c>
      <c r="B24">
        <v>19120</v>
      </c>
      <c r="C24">
        <v>6373</v>
      </c>
    </row>
    <row r="25" spans="1:3" x14ac:dyDescent="0.3">
      <c r="A25" t="s">
        <v>80</v>
      </c>
      <c r="B25">
        <v>1305795.25</v>
      </c>
      <c r="C25">
        <v>3468892.25</v>
      </c>
    </row>
    <row r="26" spans="1:3" x14ac:dyDescent="0.3">
      <c r="A26" t="s">
        <v>81</v>
      </c>
      <c r="B26">
        <v>11501856</v>
      </c>
      <c r="C26">
        <v>3833952</v>
      </c>
    </row>
    <row r="27" spans="1:3" x14ac:dyDescent="0.3">
      <c r="A27" t="s">
        <v>82</v>
      </c>
      <c r="B27">
        <v>8625965.1999999993</v>
      </c>
      <c r="C27">
        <v>2875321.74</v>
      </c>
    </row>
    <row r="28" spans="1:3" x14ac:dyDescent="0.3">
      <c r="A28" t="s">
        <v>83</v>
      </c>
      <c r="B28">
        <v>7854</v>
      </c>
      <c r="C28">
        <v>1562946</v>
      </c>
    </row>
    <row r="29" spans="1:3" x14ac:dyDescent="0.3">
      <c r="A29" t="s">
        <v>84</v>
      </c>
      <c r="B29">
        <v>4279983.5</v>
      </c>
      <c r="C29">
        <v>3438281.5</v>
      </c>
    </row>
    <row r="30" spans="1:3" x14ac:dyDescent="0.3">
      <c r="A30" t="s">
        <v>85</v>
      </c>
      <c r="B30">
        <v>2042233</v>
      </c>
      <c r="C30">
        <v>1814477</v>
      </c>
    </row>
    <row r="31" spans="1:3" x14ac:dyDescent="0.3">
      <c r="A31" t="s">
        <v>86</v>
      </c>
      <c r="B31">
        <v>5211075</v>
      </c>
      <c r="C31">
        <v>5325935</v>
      </c>
    </row>
    <row r="32" spans="1:3" x14ac:dyDescent="0.3">
      <c r="A32" t="s">
        <v>87</v>
      </c>
      <c r="B32">
        <v>370140</v>
      </c>
      <c r="C32">
        <v>1132736.5</v>
      </c>
    </row>
    <row r="33" spans="1:4" x14ac:dyDescent="0.3">
      <c r="A33" t="s">
        <v>88</v>
      </c>
      <c r="B33">
        <v>7137424</v>
      </c>
      <c r="C33">
        <v>9640802</v>
      </c>
    </row>
    <row r="34" spans="1:4" x14ac:dyDescent="0.3">
      <c r="A34" t="s">
        <v>89</v>
      </c>
      <c r="B34">
        <v>1589040</v>
      </c>
      <c r="C34">
        <v>1116920</v>
      </c>
    </row>
    <row r="35" spans="1:4" x14ac:dyDescent="0.3">
      <c r="A35" t="s">
        <v>90</v>
      </c>
      <c r="B35">
        <v>45538.5</v>
      </c>
      <c r="C35">
        <v>93236.5</v>
      </c>
    </row>
    <row r="36" spans="1:4" x14ac:dyDescent="0.3">
      <c r="A36" t="s">
        <v>91</v>
      </c>
      <c r="B36">
        <v>1447330</v>
      </c>
      <c r="C36">
        <v>482477</v>
      </c>
    </row>
    <row r="37" spans="1:4" x14ac:dyDescent="0.3">
      <c r="A37" t="s">
        <v>92</v>
      </c>
      <c r="B37">
        <v>834652.56</v>
      </c>
      <c r="C37">
        <v>277615.39</v>
      </c>
    </row>
    <row r="38" spans="1:4" x14ac:dyDescent="0.3">
      <c r="A38" t="s">
        <v>93</v>
      </c>
      <c r="B38">
        <v>799500</v>
      </c>
      <c r="C38">
        <v>217482.5</v>
      </c>
    </row>
    <row r="39" spans="1:4" x14ac:dyDescent="0.3">
      <c r="A39" t="s">
        <v>94</v>
      </c>
      <c r="B39">
        <v>276306.98</v>
      </c>
      <c r="C39">
        <v>92102.33</v>
      </c>
    </row>
    <row r="40" spans="1:4" x14ac:dyDescent="0.3">
      <c r="A40" t="s">
        <v>95</v>
      </c>
      <c r="B40">
        <v>10163050</v>
      </c>
      <c r="C40">
        <v>3400000</v>
      </c>
    </row>
    <row r="41" spans="1:4" x14ac:dyDescent="0.3">
      <c r="A41" t="s">
        <v>96</v>
      </c>
      <c r="B41">
        <v>2804831.2</v>
      </c>
      <c r="C41">
        <v>1068929.03</v>
      </c>
    </row>
    <row r="42" spans="1:4" x14ac:dyDescent="0.3">
      <c r="A42" t="s">
        <v>97</v>
      </c>
      <c r="B42">
        <v>127974.72</v>
      </c>
      <c r="C42">
        <v>42658.239999999998</v>
      </c>
    </row>
    <row r="43" spans="1:4" x14ac:dyDescent="0.3">
      <c r="A43" t="s">
        <v>98</v>
      </c>
      <c r="B43">
        <v>773412.14</v>
      </c>
      <c r="C43">
        <v>257804.05</v>
      </c>
    </row>
    <row r="44" spans="1:4" x14ac:dyDescent="0.3">
      <c r="A44" t="s">
        <v>99</v>
      </c>
      <c r="B44">
        <v>27474338.710000001</v>
      </c>
      <c r="C44">
        <v>3275162.37</v>
      </c>
      <c r="D44">
        <v>5882950.5300000003</v>
      </c>
    </row>
    <row r="45" spans="1:4" x14ac:dyDescent="0.3">
      <c r="A45" t="s">
        <v>100</v>
      </c>
      <c r="B45">
        <v>12724182.619999999</v>
      </c>
      <c r="C45">
        <v>2532253.41</v>
      </c>
      <c r="D45">
        <v>3997620.68</v>
      </c>
    </row>
    <row r="46" spans="1:4" x14ac:dyDescent="0.3">
      <c r="A46" t="s">
        <v>101</v>
      </c>
      <c r="B46">
        <v>1708638.88</v>
      </c>
      <c r="C46">
        <v>569546.30000000005</v>
      </c>
    </row>
    <row r="47" spans="1:4" x14ac:dyDescent="0.3">
      <c r="A47" t="s">
        <v>102</v>
      </c>
      <c r="B47">
        <v>308867</v>
      </c>
      <c r="C47">
        <v>2019883</v>
      </c>
    </row>
    <row r="48" spans="1:4" x14ac:dyDescent="0.3">
      <c r="A48" t="s">
        <v>103</v>
      </c>
      <c r="B48">
        <v>8179122</v>
      </c>
      <c r="C48">
        <v>2726374</v>
      </c>
    </row>
    <row r="49" spans="1:3" x14ac:dyDescent="0.3">
      <c r="A49" t="s">
        <v>104</v>
      </c>
      <c r="B49">
        <v>1868993.97</v>
      </c>
      <c r="C49">
        <v>622997.99</v>
      </c>
    </row>
    <row r="50" spans="1:3" x14ac:dyDescent="0.3">
      <c r="A50" t="s">
        <v>105</v>
      </c>
      <c r="B50">
        <v>1992519.49</v>
      </c>
      <c r="C50">
        <v>664173.16</v>
      </c>
    </row>
    <row r="51" spans="1:3" x14ac:dyDescent="0.3">
      <c r="A51" t="s">
        <v>106</v>
      </c>
      <c r="B51">
        <v>9897825.4800000004</v>
      </c>
      <c r="C51">
        <v>3299275.16</v>
      </c>
    </row>
    <row r="52" spans="1:3" x14ac:dyDescent="0.3">
      <c r="A52" t="s">
        <v>107</v>
      </c>
      <c r="B52">
        <v>3094064.05</v>
      </c>
      <c r="C52">
        <v>1031354.68</v>
      </c>
    </row>
    <row r="53" spans="1:3" x14ac:dyDescent="0.3">
      <c r="A53" t="s">
        <v>108</v>
      </c>
      <c r="B53">
        <v>3614910.89</v>
      </c>
      <c r="C53">
        <v>1204970.3</v>
      </c>
    </row>
    <row r="54" spans="1:3" x14ac:dyDescent="0.3">
      <c r="A54" t="s">
        <v>109</v>
      </c>
      <c r="B54">
        <v>721500</v>
      </c>
      <c r="C54">
        <v>1336256.25</v>
      </c>
    </row>
    <row r="55" spans="1:3" x14ac:dyDescent="0.3">
      <c r="A55" t="s">
        <v>110</v>
      </c>
      <c r="B55">
        <v>8788569.5500000007</v>
      </c>
      <c r="C55">
        <v>2929523.18</v>
      </c>
    </row>
    <row r="56" spans="1:3" x14ac:dyDescent="0.3">
      <c r="A56" t="s">
        <v>111</v>
      </c>
      <c r="B56">
        <v>3039246</v>
      </c>
      <c r="C56">
        <v>1013082</v>
      </c>
    </row>
    <row r="57" spans="1:3" x14ac:dyDescent="0.3">
      <c r="A57" t="s">
        <v>112</v>
      </c>
      <c r="B57">
        <v>2652114</v>
      </c>
      <c r="C57">
        <v>884038</v>
      </c>
    </row>
    <row r="58" spans="1:3" x14ac:dyDescent="0.3">
      <c r="A58" t="s">
        <v>113</v>
      </c>
      <c r="B58">
        <v>18426043.719999999</v>
      </c>
      <c r="C58">
        <v>6142014.5700000003</v>
      </c>
    </row>
    <row r="59" spans="1:3" x14ac:dyDescent="0.3">
      <c r="A59" t="s">
        <v>114</v>
      </c>
      <c r="B59">
        <v>644290.64</v>
      </c>
      <c r="C59">
        <v>214763.55</v>
      </c>
    </row>
    <row r="60" spans="1:3" x14ac:dyDescent="0.3">
      <c r="A60" t="s">
        <v>115</v>
      </c>
      <c r="B60">
        <v>35730000</v>
      </c>
      <c r="C60">
        <v>32724833</v>
      </c>
    </row>
    <row r="61" spans="1:3" x14ac:dyDescent="0.3">
      <c r="A61" t="s">
        <v>116</v>
      </c>
      <c r="B61">
        <v>1509370.5</v>
      </c>
      <c r="C61">
        <v>2388634.5</v>
      </c>
    </row>
    <row r="62" spans="1:3" x14ac:dyDescent="0.3">
      <c r="A62" t="s">
        <v>117</v>
      </c>
      <c r="B62">
        <v>1658940</v>
      </c>
      <c r="C62">
        <v>552980</v>
      </c>
    </row>
    <row r="63" spans="1:3" x14ac:dyDescent="0.3">
      <c r="A63" t="s">
        <v>118</v>
      </c>
      <c r="B63">
        <v>2294978</v>
      </c>
      <c r="C63">
        <v>764992</v>
      </c>
    </row>
    <row r="64" spans="1:3" x14ac:dyDescent="0.3">
      <c r="A64" t="s">
        <v>119</v>
      </c>
      <c r="B64">
        <v>2838461</v>
      </c>
      <c r="C64">
        <v>946153</v>
      </c>
    </row>
    <row r="65" spans="1:3" x14ac:dyDescent="0.3">
      <c r="A65" t="s">
        <v>120</v>
      </c>
      <c r="B65">
        <v>808291.58</v>
      </c>
      <c r="C65">
        <v>269430.53000000003</v>
      </c>
    </row>
    <row r="66" spans="1:3" x14ac:dyDescent="0.3">
      <c r="A66" t="s">
        <v>121</v>
      </c>
      <c r="B66">
        <v>382506.59</v>
      </c>
      <c r="C66">
        <v>127502.2</v>
      </c>
    </row>
    <row r="67" spans="1:3" x14ac:dyDescent="0.3">
      <c r="A67" t="s">
        <v>122</v>
      </c>
      <c r="B67">
        <v>174490.5</v>
      </c>
      <c r="C67">
        <v>58163.5</v>
      </c>
    </row>
    <row r="68" spans="1:3" x14ac:dyDescent="0.3">
      <c r="A68" t="s">
        <v>123</v>
      </c>
      <c r="B68">
        <v>1298224</v>
      </c>
      <c r="C68">
        <v>693450</v>
      </c>
    </row>
    <row r="69" spans="1:3" x14ac:dyDescent="0.3">
      <c r="A69" t="s">
        <v>124</v>
      </c>
      <c r="B69">
        <v>1089137</v>
      </c>
      <c r="C69">
        <v>316200</v>
      </c>
    </row>
    <row r="70" spans="1:3" x14ac:dyDescent="0.3">
      <c r="A70" t="s">
        <v>125</v>
      </c>
      <c r="B70">
        <v>2283286.0099999998</v>
      </c>
      <c r="C70">
        <v>761095.33</v>
      </c>
    </row>
    <row r="71" spans="1:3" x14ac:dyDescent="0.3">
      <c r="A71" t="s">
        <v>126</v>
      </c>
      <c r="B71">
        <v>1583029.14</v>
      </c>
      <c r="C71">
        <v>527676.38</v>
      </c>
    </row>
    <row r="72" spans="1:3" x14ac:dyDescent="0.3">
      <c r="A72" t="s">
        <v>127</v>
      </c>
      <c r="B72">
        <v>79074.03</v>
      </c>
      <c r="C72">
        <v>26358.01</v>
      </c>
    </row>
    <row r="73" spans="1:3" x14ac:dyDescent="0.3">
      <c r="A73" t="s">
        <v>128</v>
      </c>
      <c r="B73">
        <v>6689603.6799999997</v>
      </c>
      <c r="C73">
        <v>2229867.89</v>
      </c>
    </row>
    <row r="74" spans="1:3" x14ac:dyDescent="0.3">
      <c r="A74" t="s">
        <v>129</v>
      </c>
      <c r="B74">
        <v>1340116.1200000001</v>
      </c>
      <c r="C74">
        <v>446705.37</v>
      </c>
    </row>
    <row r="75" spans="1:3" x14ac:dyDescent="0.3">
      <c r="A75" t="s">
        <v>130</v>
      </c>
      <c r="B75">
        <v>14394651</v>
      </c>
      <c r="C75">
        <v>4798205</v>
      </c>
    </row>
    <row r="76" spans="1:3" x14ac:dyDescent="0.3">
      <c r="A76" t="s">
        <v>131</v>
      </c>
      <c r="B76">
        <v>1152480</v>
      </c>
      <c r="C76">
        <v>684872</v>
      </c>
    </row>
    <row r="77" spans="1:3" x14ac:dyDescent="0.3">
      <c r="A77" t="s">
        <v>132</v>
      </c>
      <c r="B77">
        <v>372576.75</v>
      </c>
      <c r="C77">
        <v>124192.25</v>
      </c>
    </row>
    <row r="78" spans="1:3" x14ac:dyDescent="0.3">
      <c r="A78" t="s">
        <v>133</v>
      </c>
      <c r="B78">
        <v>33077197.75</v>
      </c>
      <c r="C78">
        <v>11025732.25</v>
      </c>
    </row>
    <row r="79" spans="1:3" x14ac:dyDescent="0.3">
      <c r="A79" t="s">
        <v>134</v>
      </c>
      <c r="B79">
        <v>679234</v>
      </c>
      <c r="C79">
        <v>226411.33</v>
      </c>
    </row>
    <row r="80" spans="1:3" x14ac:dyDescent="0.3">
      <c r="A80" t="s">
        <v>135</v>
      </c>
      <c r="B80">
        <v>743874</v>
      </c>
      <c r="C80">
        <v>247958</v>
      </c>
    </row>
    <row r="81" spans="1:3" x14ac:dyDescent="0.3">
      <c r="A81" t="s">
        <v>136</v>
      </c>
      <c r="B81">
        <v>1382850</v>
      </c>
      <c r="C81">
        <v>460950</v>
      </c>
    </row>
    <row r="82" spans="1:3" x14ac:dyDescent="0.3">
      <c r="A82" t="s">
        <v>137</v>
      </c>
      <c r="B82">
        <v>6118602</v>
      </c>
      <c r="C82">
        <v>2039534</v>
      </c>
    </row>
    <row r="83" spans="1:3" x14ac:dyDescent="0.3">
      <c r="A83" t="s">
        <v>138</v>
      </c>
      <c r="B83">
        <v>687934</v>
      </c>
      <c r="C83">
        <v>229311</v>
      </c>
    </row>
    <row r="84" spans="1:3" x14ac:dyDescent="0.3">
      <c r="A84" t="s">
        <v>139</v>
      </c>
      <c r="B84">
        <v>1504970</v>
      </c>
      <c r="C84">
        <v>5062500</v>
      </c>
    </row>
    <row r="85" spans="1:3" x14ac:dyDescent="0.3">
      <c r="A85" t="s">
        <v>140</v>
      </c>
      <c r="B85">
        <v>436154.36</v>
      </c>
      <c r="C85">
        <v>145384.78</v>
      </c>
    </row>
    <row r="86" spans="1:3" x14ac:dyDescent="0.3">
      <c r="A86" t="s">
        <v>141</v>
      </c>
      <c r="B86">
        <v>7324376</v>
      </c>
      <c r="C86">
        <v>2441458</v>
      </c>
    </row>
    <row r="87" spans="1:3" x14ac:dyDescent="0.3">
      <c r="A87" t="s">
        <v>142</v>
      </c>
      <c r="B87">
        <v>13294053</v>
      </c>
      <c r="C87">
        <v>4431351</v>
      </c>
    </row>
    <row r="88" spans="1:3" x14ac:dyDescent="0.3">
      <c r="A88" t="s">
        <v>143</v>
      </c>
      <c r="B88">
        <v>15850872</v>
      </c>
      <c r="C88">
        <v>5283624</v>
      </c>
    </row>
    <row r="89" spans="1:3" x14ac:dyDescent="0.3">
      <c r="A89" t="s">
        <v>144</v>
      </c>
      <c r="B89">
        <v>1927926</v>
      </c>
      <c r="C89">
        <v>0</v>
      </c>
    </row>
    <row r="90" spans="1:3" x14ac:dyDescent="0.3">
      <c r="A90" t="s">
        <v>145</v>
      </c>
      <c r="B90">
        <v>14467678.51</v>
      </c>
      <c r="C90">
        <v>4822599.5</v>
      </c>
    </row>
    <row r="91" spans="1:3" x14ac:dyDescent="0.3">
      <c r="A91" t="s">
        <v>146</v>
      </c>
      <c r="B91">
        <v>645291</v>
      </c>
      <c r="C91">
        <v>215097</v>
      </c>
    </row>
    <row r="92" spans="1:3" x14ac:dyDescent="0.3">
      <c r="A92" t="s">
        <v>147</v>
      </c>
      <c r="B92">
        <v>674773.39</v>
      </c>
      <c r="C92">
        <v>224924.46</v>
      </c>
    </row>
    <row r="93" spans="1:3" x14ac:dyDescent="0.3">
      <c r="A93" t="s">
        <v>148</v>
      </c>
      <c r="B93">
        <v>241104.46</v>
      </c>
      <c r="C93">
        <v>80368</v>
      </c>
    </row>
    <row r="94" spans="1:3" x14ac:dyDescent="0.3">
      <c r="A94" t="s">
        <v>149</v>
      </c>
      <c r="B94">
        <v>823700.25</v>
      </c>
      <c r="C94">
        <v>274567</v>
      </c>
    </row>
    <row r="95" spans="1:3" x14ac:dyDescent="0.3">
      <c r="A95" t="s">
        <v>150</v>
      </c>
      <c r="B95">
        <v>7579989</v>
      </c>
      <c r="C95">
        <v>2526663</v>
      </c>
    </row>
    <row r="96" spans="1:3" x14ac:dyDescent="0.3">
      <c r="A96" t="s">
        <v>151</v>
      </c>
      <c r="B96">
        <v>714773.49</v>
      </c>
      <c r="C96">
        <v>238256</v>
      </c>
    </row>
  </sheetData>
  <sheetProtection algorithmName="SHA-512" hashValue="wd+GhlB4Xzd+iBeVWqLhniFn8tNdTmxHb8Z6WPVpT/jcJWhL+djEhj7etVJP5fcim9aiYRTqN8cnwQSaMysPUA==" saltValue="J/xK9kK3LuaT0WWD9i88p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6A85D5F28A784196F90287368C32F1" ma:contentTypeVersion="11" ma:contentTypeDescription="Create a new document." ma:contentTypeScope="" ma:versionID="5e0c78cd8c746fb4df529f185d18aaa2">
  <xsd:schema xmlns:xsd="http://www.w3.org/2001/XMLSchema" xmlns:xs="http://www.w3.org/2001/XMLSchema" xmlns:p="http://schemas.microsoft.com/office/2006/metadata/properties" xmlns:ns2="b9feb7da-88b6-4ee3-83e4-b1487f321fb3" xmlns:ns3="e3a7bd14-f411-4ac9-b99b-33ea788105fe" targetNamespace="http://schemas.microsoft.com/office/2006/metadata/properties" ma:root="true" ma:fieldsID="2cb8e970c0bf2ae1c719a045f989b3c3" ns2:_="" ns3:_="">
    <xsd:import namespace="b9feb7da-88b6-4ee3-83e4-b1487f321fb3"/>
    <xsd:import namespace="e3a7bd14-f411-4ac9-b99b-33ea788105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eb7da-88b6-4ee3-83e4-b1487f321f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331c6f-9f67-492c-b097-0046b48c9d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a7bd14-f411-4ac9-b99b-33ea788105f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ce3fe01-72cc-4a0f-b71f-814e6895d420}" ma:internalName="TaxCatchAll" ma:showField="CatchAllData" ma:web="e3a7bd14-f411-4ac9-b99b-33ea788105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a7bd14-f411-4ac9-b99b-33ea788105fe" xsi:nil="true"/>
    <lcf76f155ced4ddcb4097134ff3c332f xmlns="b9feb7da-88b6-4ee3-83e4-b1487f321fb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6A1EEB-8D95-4D7F-A079-07923D6E1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feb7da-88b6-4ee3-83e4-b1487f321fb3"/>
    <ds:schemaRef ds:uri="e3a7bd14-f411-4ac9-b99b-33ea78810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A57497-6452-40F6-8416-2E07B329427E}">
  <ds:schemaRefs>
    <ds:schemaRef ds:uri="http://schemas.microsoft.com/office/infopath/2007/PartnerControls"/>
    <ds:schemaRef ds:uri="http://purl.org/dc/elements/1.1/"/>
    <ds:schemaRef ds:uri="http://schemas.microsoft.com/office/2006/metadata/properties"/>
    <ds:schemaRef ds:uri="e3a7bd14-f411-4ac9-b99b-33ea788105fe"/>
    <ds:schemaRef ds:uri="http://purl.org/dc/terms/"/>
    <ds:schemaRef ds:uri="http://schemas.openxmlformats.org/package/2006/metadata/core-properties"/>
    <ds:schemaRef ds:uri="b9feb7da-88b6-4ee3-83e4-b1487f321fb3"/>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A8921292-98C1-4464-946E-39D1BB8A6A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 SGA Attachment 3</vt:lpstr>
      <vt:lpstr>FOR INTERNAL USE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Mailloux, Christine</dc:creator>
  <cp:keywords/>
  <dc:description/>
  <cp:lastModifiedBy>Accurti, Courtney</cp:lastModifiedBy>
  <cp:revision/>
  <dcterms:created xsi:type="dcterms:W3CDTF">2026-01-14T22:19:29Z</dcterms:created>
  <dcterms:modified xsi:type="dcterms:W3CDTF">2026-04-02T21:52:59Z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0x010100946A85D5F28A784196F90287368C32F1</vt:lpwstr>
  </property>
  <property fmtid="{D5CDD505-2E9C-101B-9397-08002B2CF9AE}" pid="3" name="MediaServiceImageTags">
    <vt:lpwstr/>
  </property>
</Properties>
</file>